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76" windowWidth="14385" windowHeight="3420" tabRatio="744" activeTab="1"/>
  </bookViews>
  <sheets>
    <sheet name="Opsti podaci" sheetId="1" r:id="rId1"/>
    <sheet name="Podaci o upravi" sheetId="2" r:id="rId2"/>
    <sheet name="pokazatelji poslovanj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<sst xmlns="http://schemas.openxmlformats.org/spreadsheetml/2006/main" count="157" uniqueCount="136">
  <si>
    <t>GODIŠNJI IZVEŠTAJ O POSLOVANJU ZA 2006. GOD.</t>
  </si>
  <si>
    <t>I Opšti podaci</t>
  </si>
  <si>
    <t>1. Poslovno ime</t>
  </si>
  <si>
    <t>Sedište i adresa</t>
  </si>
  <si>
    <t>Matični broj</t>
  </si>
  <si>
    <t>PIB</t>
  </si>
  <si>
    <t>2. Web site i e - mail adersa</t>
  </si>
  <si>
    <t>3. Broj i datum rešenja o upisu u
    registar privednih subjekata</t>
  </si>
  <si>
    <t>4. Delatnost (šifra i opis)</t>
  </si>
  <si>
    <t>5. Broj zaposlenih</t>
  </si>
  <si>
    <t>7. Deset najvećih akcionara</t>
  </si>
  <si>
    <r>
      <t>Poslovno ime</t>
    </r>
    <r>
      <rPr>
        <sz val="10"/>
        <rFont val="Arial"/>
        <family val="0"/>
      </rPr>
      <t>/ime i prezime</t>
    </r>
  </si>
  <si>
    <t>9. Podaci o akcijama</t>
  </si>
  <si>
    <t>ISIN broj</t>
  </si>
  <si>
    <t>CFI kod</t>
  </si>
  <si>
    <t>Broj izdatih akcija</t>
  </si>
  <si>
    <t xml:space="preserve"> - obične akcije</t>
  </si>
  <si>
    <t>ESVUFR</t>
  </si>
  <si>
    <t xml:space="preserve"> - prioritetne akcije</t>
  </si>
  <si>
    <t>/</t>
  </si>
  <si>
    <t>10. Podaci o zavisnim društvima</t>
  </si>
  <si>
    <t>11. Poslovno ime, sedište i poslovna adresa revizorskekuće koja je revidirala poslednji finansijski izveštaj</t>
  </si>
  <si>
    <t>"PricewaterhouseCooper" d.o.o. Beograd</t>
  </si>
  <si>
    <t>"Beogradska berza", a.d. Beograd</t>
  </si>
  <si>
    <t>NLB Ljubljana</t>
  </si>
  <si>
    <t>Sintelon ad</t>
  </si>
  <si>
    <t>NIS ad NIS Petrol</t>
  </si>
  <si>
    <t>AP Vojvodina</t>
  </si>
  <si>
    <t>NIS Gas</t>
  </si>
  <si>
    <t>Učešće u osnovnom kapitalu u %
na dan 31.12.2006.</t>
  </si>
  <si>
    <t>Broj akcija na dan
31.12.2006.</t>
  </si>
  <si>
    <r>
      <t xml:space="preserve">6. Broj akcionara na dan </t>
    </r>
    <r>
      <rPr>
        <b/>
        <sz val="10"/>
        <rFont val="Arial"/>
        <family val="0"/>
      </rPr>
      <t>31.12.2006.</t>
    </r>
  </si>
  <si>
    <t>Na dan 31.12.2006.</t>
  </si>
  <si>
    <t>Dijamant ad Zrenjanin</t>
  </si>
  <si>
    <t>Rumaplast ad Ruma</t>
  </si>
  <si>
    <t>JP Vojvodinašume</t>
  </si>
  <si>
    <t>Graničar Gakovo</t>
  </si>
  <si>
    <t>DPP na akcije Aleksa Šantić</t>
  </si>
  <si>
    <t>RSCBNSE87122</t>
  </si>
  <si>
    <t>12. Poslovno ime organizovanog tržišta
 na koje su uključene akcije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</si>
  <si>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</si>
  <si>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</si>
  <si>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</si>
  <si>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</si>
  <si>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Izplaćeni neto iznos naknade u din. U 2006. god.</t>
  </si>
  <si>
    <t>3. Kodeks ponašanja</t>
  </si>
  <si>
    <r>
      <t xml:space="preserve">                                                  /</t>
    </r>
    <r>
      <rPr>
        <sz val="10"/>
        <rFont val="Arial"/>
        <family val="0"/>
      </rPr>
      <t xml:space="preserve">             </t>
    </r>
  </si>
  <si>
    <t>Broj i % akcija koji poseduju na dan 31.12.2006.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</si>
  <si>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</si>
  <si>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</si>
  <si>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</si>
  <si>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</si>
  <si>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</si>
  <si>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</si>
  <si>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</si>
  <si>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Prinos na ukupan kapital (ROE)</t>
  </si>
  <si>
    <t>Stepen zaduženosti (dugoročne obaveze/kapital)</t>
  </si>
  <si>
    <t>Pokazatelj likvidnosti (po metodologiji NBS (godišnji prosek))</t>
  </si>
  <si>
    <t xml:space="preserve">Prinos na imovinu (ROA) </t>
  </si>
  <si>
    <t>Dobitak po akciji  (u din.)</t>
  </si>
  <si>
    <t>a) Najviša</t>
  </si>
  <si>
    <t>b) Najniža</t>
  </si>
  <si>
    <t>Isplaćena dividenda po akciji</t>
  </si>
  <si>
    <t>3) Informacije po segmentima</t>
  </si>
  <si>
    <t>a) Prihodi od prodaje eksternim kupcima</t>
  </si>
  <si>
    <t>2006.</t>
  </si>
  <si>
    <t>2005.</t>
  </si>
  <si>
    <t>Prihodi od kamata i naknada (u 000 din.)</t>
  </si>
  <si>
    <t>Prihodi od kamata i naknada/Poslovni prihodi %</t>
  </si>
  <si>
    <t xml:space="preserve">b) Prihodi od prodaje povezanim licima </t>
  </si>
  <si>
    <t>Prihodi od kamata i naknada PL  (u 000 din.)</t>
  </si>
  <si>
    <t>Prihodi od kamata i naknada PL/Poslovni prihodi %</t>
  </si>
  <si>
    <t>4) Promene bilansnih pozicija (za više od 10% u odnosu na prethodnu godinu)</t>
  </si>
  <si>
    <t xml:space="preserve">a) Na imovini i obavezama </t>
  </si>
  <si>
    <t>b) Na neto dobitku</t>
  </si>
  <si>
    <t xml:space="preserve">5) Rizici i neizvesnosti koji mogu znacajno uticati na finansijsku poziciju društva </t>
  </si>
  <si>
    <t>6) Sopstvene akcije</t>
  </si>
  <si>
    <t>Broj</t>
  </si>
  <si>
    <t>%</t>
  </si>
  <si>
    <t xml:space="preserve">7) Ulaganja </t>
  </si>
  <si>
    <t xml:space="preserve">8) Rezerve </t>
  </si>
  <si>
    <t>9) Navesti bitne događaje koji su se desili od dana bilansiranja do dana podnošenja izveštaja</t>
  </si>
  <si>
    <t>10) Obrazložiti ostale bitne promene podataka</t>
  </si>
  <si>
    <t>IV Ostalo</t>
  </si>
  <si>
    <t>Društvo odgovara za tačnost i istinitost podataka navedenih u Izveštaju na isti način kao za istinitost i tačnost podataka navedenih u prospektu.</t>
  </si>
  <si>
    <t>U Novom Sadu</t>
  </si>
  <si>
    <t>8. Vrednost osnovnog kapitala u 000 din.</t>
  </si>
  <si>
    <t>1,58</t>
  </si>
  <si>
    <t>1,24</t>
  </si>
  <si>
    <t>-</t>
  </si>
  <si>
    <t>Banka je u 2006-oj ostvarila neto dobit u iznosu od 16.252 hilljada RSD. Na ostvareni rezultat značajno je uticala realizacija programa dobrovoljnog odlaska zaposlenih u iznosu od 185,1 mil RSD</t>
  </si>
  <si>
    <t>Nove investicije: adaptacija poslovne zgrade, bankomati, uspostavljanje korporativnog centra u Beogradu, nova oprema u IT sektoru, pripreme za otvaranje novih organizacionih delova.</t>
  </si>
  <si>
    <t>Pri rezervisanju za moguće gubitke Banka je primenjivala MSFI i propise NBS. Ne očekuje se nikakav značajan uticaj rizika i neizvesnosti na finansijsku poziciju Banke.</t>
  </si>
  <si>
    <t>Iznos rezervi tokom 2006-e nije promenjen.</t>
  </si>
  <si>
    <t>Nije isplaćivana</t>
  </si>
  <si>
    <t>Izdavaoc akcija: NLB Continental banka a.d. Novi Sad</t>
  </si>
  <si>
    <t>Zoran Đurović,</t>
  </si>
  <si>
    <t>11. 10. 2007. godine</t>
  </si>
  <si>
    <t>Nakon datuma bilansiranja nije bilo materijalno značajnih događaja koji se odnose na 2006. godinu.</t>
  </si>
  <si>
    <t xml:space="preserve">Tokom 2006-e godine ostvaren je značajan rast bilansnih pozicija. Ukupna bilansna suma na dan 31.12.2006. godine je iznosila 22.929 miliona RSD i veća je za 82% u odnosu na početak godine. Plasmani nebankarskom sektoru su povećani za 35% i iznose 9.051 miliona RSD. Depoziti nebankarskog sektora su na dan 31.12.2006. godine iznosili 10.753 miliona RSD i veći su za 75% u odnosu na kraj prethodne godine. 
</t>
  </si>
  <si>
    <t>Isplaćeni neto iznos naknade u din. U 2006. god.</t>
  </si>
  <si>
    <t>Brokersko dilersko društvo Convest a.d. Novi Sad;                    Conet d.o.o Novi Sad</t>
  </si>
  <si>
    <t>Na osnovu osnovu čl. 67 st. 1 Zakona o tržištu HOV i drugih finansijskih instrumenata i čl. 4 Pravilnika o saržini i načinu izveštavanja javnih društava, NLB Continental banka a.d. Novi Sad objavljuje:</t>
  </si>
  <si>
    <t>08250499</t>
  </si>
  <si>
    <t>65121 - Bankarske organizacije</t>
  </si>
  <si>
    <t>Novi Sad, Trg mladenaca 1-3</t>
  </si>
  <si>
    <t>NLB Continental banka a.d. Novi Sad</t>
  </si>
  <si>
    <r>
      <t xml:space="preserve">2. Članovi </t>
    </r>
    <r>
      <rPr>
        <b/>
        <sz val="10"/>
        <rFont val="Arial"/>
        <family val="2"/>
      </rPr>
      <t xml:space="preserve">Izvršnog </t>
    </r>
    <r>
      <rPr>
        <b/>
        <sz val="10"/>
        <rFont val="Arial"/>
        <family val="0"/>
      </rPr>
      <t>odbora</t>
    </r>
  </si>
  <si>
    <r>
      <t xml:space="preserve">Cena akcija (akcije se kotiruju na Beogradskoj berzi od </t>
    </r>
    <r>
      <rPr>
        <sz val="10"/>
        <rFont val="Verdana"/>
        <family val="2"/>
      </rPr>
      <t>30.03.2007.godine)</t>
    </r>
  </si>
  <si>
    <t>16.415,00 na dan 11.10.2007. godine</t>
  </si>
  <si>
    <t>11.402,00 na dan 24.08.2007. godine</t>
  </si>
  <si>
    <t>web sajt: www.cont.co.yu      e-mail:cont@cont.co.yu</t>
  </si>
  <si>
    <t>poslovna tajna</t>
  </si>
  <si>
    <t xml:space="preserve">poslovna tajna </t>
  </si>
  <si>
    <t>Andrej Hazabent, Miklavž na Dravskem polju, Republika Slovenija</t>
  </si>
  <si>
    <t>Magistar ekonomije, član Uprave Nove Ljubljanske banke d.d. Ljubljana</t>
  </si>
  <si>
    <t>Milan Marinič, Kamnik, Palovška cesta 8, Republika Slovenija</t>
  </si>
  <si>
    <t>Niko Kač, Polzela, Polzela 12/A, Republika Slovenija</t>
  </si>
  <si>
    <t>Branko Kobal, Ljubljana, V Murglah 199 H, Republika Slovenija</t>
  </si>
  <si>
    <t>Dipl. Ing građevinarstva i dipl. ecc, predsednik Uprave Banke Celje</t>
  </si>
  <si>
    <t>Dipl. Ing elektr. i dipl. ecc, direktor centra za upravljanje skupine NLB i pomoćnik Uprave</t>
  </si>
  <si>
    <t>Dipl. Ecc, direktor područja finansijskih tržišta i poslova riznica Grupe NLB</t>
  </si>
  <si>
    <t>Petar Savatović, Hadži Milentijeva 46, Beograd</t>
  </si>
  <si>
    <t xml:space="preserve">Dipl.pravnik, penzioner </t>
  </si>
  <si>
    <t>Zoran Đurović, Lovćenska 9, Novi Sad</t>
  </si>
  <si>
    <t>Dipl. Ecc, predsednik Izvršnog odbora Banke, član Upravnog odbora NLB Nova Penzija a.d. Beograd, predsednik Nadzornog odbora Udruženja banaka Srbije, član Nadzornog odbora DDOR a.d. Novi Sad</t>
  </si>
  <si>
    <t>Pavel Martinuč, Slobodana Bajića 60, Sremska Kamenica</t>
  </si>
  <si>
    <t>Ekonomista, član Izvršnog odbora Banke</t>
  </si>
  <si>
    <t>Aleksandar Dejanović, Tolstojeva 15, Novi Sad</t>
  </si>
  <si>
    <t>Magistar Ekonomije, član Izvršnog odbora Banke, član Upravnog odbora Kliničkog centra Novi Sad</t>
  </si>
  <si>
    <t>Poslovna tajna</t>
  </si>
  <si>
    <t>BD.96162/2005 od 04.11.2005</t>
  </si>
  <si>
    <t>Uprava Banke je u skladu sa Zakonom o bankama i drugim zakonskim propisima, podnela godišnji izveštaj o realizaciji poslovne politike za 2006. godinu, zajedno sa izveštajem o reviziji finansijskih izveštaja za 2006. godinu, sačinjenog od ovlašćenog revizora. U navedenim izveštajima sadržani su svi relevantni faktori od uticaja na poslovanje Banke.</t>
  </si>
  <si>
    <t>Pavel Martinuč</t>
  </si>
  <si>
    <t>Član izvršnog odbora Banke</t>
  </si>
  <si>
    <t>Predsednik Izvršnog odbora Banke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</si>
</sst>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#,##0.0"/>
    <numFmt numFmtId="179" formatCode="#,##0.000"/>
    <numFmt numFmtId="180" formatCode="#,##0.0000"/>
    <numFmt numFmtId="181" formatCode="0.0000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3" fontId="0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 quotePrefix="1">
      <alignment horizontal="center" vertical="center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2" fontId="5" fillId="2" borderId="3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1" xfId="19" applyFont="1" applyBorder="1" applyAlignment="1">
      <alignment horizontal="center"/>
    </xf>
    <xf numFmtId="0" fontId="0" fillId="0" borderId="0" xfId="0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center" wrapText="1" shrinkToFit="1"/>
    </xf>
    <xf numFmtId="0" fontId="5" fillId="2" borderId="5" xfId="0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5" fillId="2" borderId="12" xfId="0" applyFont="1" applyFill="1" applyBorder="1" applyAlignment="1">
      <alignment horizontal="left" vertical="center" wrapText="1" shrinkToFit="1"/>
    </xf>
    <xf numFmtId="2" fontId="5" fillId="2" borderId="11" xfId="0" applyNumberFormat="1" applyFont="1" applyFill="1" applyBorder="1" applyAlignment="1">
      <alignment horizontal="left" vertical="center" wrapText="1"/>
    </xf>
    <xf numFmtId="2" fontId="5" fillId="2" borderId="12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justify"/>
    </xf>
    <xf numFmtId="0" fontId="5" fillId="2" borderId="9" xfId="0" applyFont="1" applyFill="1" applyBorder="1" applyAlignment="1">
      <alignment horizontal="left" vertical="justify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2" borderId="8" xfId="0" applyNumberFormat="1" applyFont="1" applyFill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justify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justify" wrapText="1"/>
    </xf>
    <xf numFmtId="0" fontId="5" fillId="2" borderId="9" xfId="0" applyFont="1" applyFill="1" applyBorder="1" applyAlignment="1">
      <alignment horizontal="left" vertical="justify" wrapText="1"/>
    </xf>
    <xf numFmtId="0" fontId="5" fillId="2" borderId="10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justify"/>
    </xf>
    <xf numFmtId="0" fontId="5" fillId="2" borderId="1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vod%20iz%20fin.%20izvestaja%20za%202006%20godinu_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E"/>
    </sheetNames>
    <sheetDataSet>
      <sheetData sheetId="0">
        <row r="31">
          <cell r="K31">
            <v>3228537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.co.y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11" sqref="B11:D11"/>
    </sheetView>
  </sheetViews>
  <sheetFormatPr defaultColWidth="9.140625" defaultRowHeight="12.75"/>
  <cols>
    <col min="1" max="1" width="35.7109375" style="0" customWidth="1"/>
    <col min="2" max="2" width="19.57421875" style="0" customWidth="1"/>
    <col min="3" max="3" width="15.8515625" style="0" customWidth="1"/>
    <col min="4" max="4" width="15.00390625" style="0" customWidth="1"/>
  </cols>
  <sheetData>
    <row r="1" spans="1:4" ht="38.25" customHeight="1">
      <c r="A1" s="55" t="s">
        <v>102</v>
      </c>
      <c r="B1" s="55"/>
      <c r="C1" s="55"/>
      <c r="D1" s="55"/>
    </row>
    <row r="2" spans="1:4" ht="18" customHeight="1">
      <c r="A2" s="1"/>
      <c r="B2" s="1"/>
      <c r="C2" s="1"/>
      <c r="D2" s="1"/>
    </row>
    <row r="3" spans="1:4" ht="18" customHeight="1">
      <c r="A3" s="57" t="s">
        <v>0</v>
      </c>
      <c r="B3" s="57"/>
      <c r="C3" s="57"/>
      <c r="D3" s="57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4" t="s">
        <v>2</v>
      </c>
      <c r="B6" s="48" t="s">
        <v>106</v>
      </c>
      <c r="C6" s="48"/>
      <c r="D6" s="48"/>
    </row>
    <row r="7" spans="1:4" ht="24.75" customHeight="1">
      <c r="A7" s="6" t="s">
        <v>3</v>
      </c>
      <c r="B7" s="48" t="s">
        <v>105</v>
      </c>
      <c r="C7" s="48"/>
      <c r="D7" s="48"/>
    </row>
    <row r="8" spans="1:4" ht="12.75">
      <c r="A8" s="6" t="s">
        <v>4</v>
      </c>
      <c r="B8" s="56" t="s">
        <v>103</v>
      </c>
      <c r="C8" s="56"/>
      <c r="D8" s="56"/>
    </row>
    <row r="9" spans="1:4" ht="12.75">
      <c r="A9" s="4" t="s">
        <v>5</v>
      </c>
      <c r="B9" s="48">
        <v>101700234</v>
      </c>
      <c r="C9" s="48"/>
      <c r="D9" s="48"/>
    </row>
    <row r="10" spans="1:4" ht="12.75">
      <c r="A10" s="4" t="s">
        <v>6</v>
      </c>
      <c r="B10" s="54" t="s">
        <v>111</v>
      </c>
      <c r="C10" s="48"/>
      <c r="D10" s="48"/>
    </row>
    <row r="11" spans="1:4" ht="25.5">
      <c r="A11" s="7" t="s">
        <v>7</v>
      </c>
      <c r="B11" s="48" t="s">
        <v>131</v>
      </c>
      <c r="C11" s="48"/>
      <c r="D11" s="48"/>
    </row>
    <row r="12" spans="1:4" ht="25.5" customHeight="1">
      <c r="A12" s="4" t="s">
        <v>8</v>
      </c>
      <c r="B12" s="48" t="s">
        <v>104</v>
      </c>
      <c r="C12" s="48"/>
      <c r="D12" s="48"/>
    </row>
    <row r="13" spans="1:4" ht="12.75">
      <c r="A13" s="4" t="s">
        <v>9</v>
      </c>
      <c r="B13" s="51">
        <v>461</v>
      </c>
      <c r="C13" s="51"/>
      <c r="D13" s="51"/>
    </row>
    <row r="14" spans="1:4" ht="12.75">
      <c r="A14" s="4" t="s">
        <v>31</v>
      </c>
      <c r="B14" s="48">
        <v>149</v>
      </c>
      <c r="C14" s="48"/>
      <c r="D14" s="48"/>
    </row>
    <row r="15" spans="1:4" ht="12.75">
      <c r="A15" s="2"/>
      <c r="B15" s="2"/>
      <c r="C15" s="2"/>
      <c r="D15" s="2"/>
    </row>
    <row r="16" spans="1:4" ht="12.75">
      <c r="A16" s="2" t="s">
        <v>10</v>
      </c>
      <c r="B16" s="2"/>
      <c r="C16" s="2"/>
      <c r="D16" s="2"/>
    </row>
    <row r="17" spans="1:4" ht="25.5">
      <c r="A17" s="4" t="s">
        <v>11</v>
      </c>
      <c r="B17" s="8" t="s">
        <v>30</v>
      </c>
      <c r="C17" s="53" t="s">
        <v>29</v>
      </c>
      <c r="D17" s="53"/>
    </row>
    <row r="18" spans="1:4" ht="30.75" customHeight="1">
      <c r="A18" s="4" t="s">
        <v>24</v>
      </c>
      <c r="B18" s="9">
        <v>377422</v>
      </c>
      <c r="C18" s="52">
        <v>0.9949989</v>
      </c>
      <c r="D18" s="52"/>
    </row>
    <row r="19" spans="1:4" ht="13.5" customHeight="1">
      <c r="A19" s="4" t="s">
        <v>25</v>
      </c>
      <c r="B19" s="10">
        <v>155</v>
      </c>
      <c r="C19" s="49">
        <v>0.0004086</v>
      </c>
      <c r="D19" s="49"/>
    </row>
    <row r="20" spans="1:4" ht="13.5" customHeight="1">
      <c r="A20" s="4" t="s">
        <v>26</v>
      </c>
      <c r="B20" s="10">
        <v>131</v>
      </c>
      <c r="C20" s="49">
        <v>0.0003454</v>
      </c>
      <c r="D20" s="49"/>
    </row>
    <row r="21" spans="1:4" ht="13.5" customHeight="1">
      <c r="A21" s="4" t="s">
        <v>27</v>
      </c>
      <c r="B21" s="10">
        <v>104</v>
      </c>
      <c r="C21" s="49">
        <v>0.0002742</v>
      </c>
      <c r="D21" s="49"/>
    </row>
    <row r="22" spans="1:4" ht="13.5" customHeight="1">
      <c r="A22" s="4" t="s">
        <v>28</v>
      </c>
      <c r="B22" s="10">
        <v>82</v>
      </c>
      <c r="C22" s="49">
        <v>0.0002162</v>
      </c>
      <c r="D22" s="49"/>
    </row>
    <row r="23" spans="1:4" ht="13.5" customHeight="1">
      <c r="A23" s="4" t="s">
        <v>33</v>
      </c>
      <c r="B23" s="10">
        <v>76</v>
      </c>
      <c r="C23" s="49">
        <v>0.0002004</v>
      </c>
      <c r="D23" s="49"/>
    </row>
    <row r="24" spans="1:4" ht="13.5" customHeight="1">
      <c r="A24" s="4" t="s">
        <v>34</v>
      </c>
      <c r="B24" s="10">
        <v>73</v>
      </c>
      <c r="C24" s="49">
        <v>0.0001925</v>
      </c>
      <c r="D24" s="49"/>
    </row>
    <row r="25" spans="1:4" ht="13.5" customHeight="1">
      <c r="A25" s="4" t="s">
        <v>35</v>
      </c>
      <c r="B25" s="10">
        <v>67</v>
      </c>
      <c r="C25" s="49">
        <v>0.0001766</v>
      </c>
      <c r="D25" s="49"/>
    </row>
    <row r="26" spans="1:4" ht="13.5" customHeight="1">
      <c r="A26" s="4" t="s">
        <v>36</v>
      </c>
      <c r="B26" s="10">
        <v>64</v>
      </c>
      <c r="C26" s="49">
        <v>0.0001687</v>
      </c>
      <c r="D26" s="49"/>
    </row>
    <row r="27" spans="1:4" ht="13.5" customHeight="1">
      <c r="A27" s="4" t="s">
        <v>37</v>
      </c>
      <c r="B27" s="10">
        <v>44</v>
      </c>
      <c r="C27" s="49">
        <v>0.000116</v>
      </c>
      <c r="D27" s="49"/>
    </row>
    <row r="28" spans="1:4" ht="13.5" customHeight="1">
      <c r="A28" s="2"/>
      <c r="B28" s="2"/>
      <c r="C28" s="2"/>
      <c r="D28" s="11"/>
    </row>
    <row r="29" spans="1:4" ht="12.75">
      <c r="A29" s="4" t="s">
        <v>86</v>
      </c>
      <c r="B29" s="50">
        <f>'[1]BANKE'!$K$31</f>
        <v>3228537</v>
      </c>
      <c r="C29" s="50"/>
      <c r="D29" s="50"/>
    </row>
    <row r="30" spans="1:4" ht="24" customHeight="1">
      <c r="A30" s="2"/>
      <c r="B30" s="2"/>
      <c r="C30" s="2"/>
      <c r="D30" s="2"/>
    </row>
    <row r="31" spans="1:4" ht="12.75">
      <c r="A31" s="4" t="s">
        <v>12</v>
      </c>
      <c r="B31" s="43" t="s">
        <v>32</v>
      </c>
      <c r="C31" s="43" t="s">
        <v>13</v>
      </c>
      <c r="D31" s="43" t="s">
        <v>14</v>
      </c>
    </row>
    <row r="32" spans="1:4" ht="12.75">
      <c r="A32" s="4" t="s">
        <v>15</v>
      </c>
      <c r="B32" s="44"/>
      <c r="C32" s="44"/>
      <c r="D32" s="44"/>
    </row>
    <row r="33" spans="1:4" ht="12.75">
      <c r="A33" s="4" t="s">
        <v>16</v>
      </c>
      <c r="B33" s="10">
        <v>379319</v>
      </c>
      <c r="C33" s="4" t="s">
        <v>38</v>
      </c>
      <c r="D33" s="4" t="s">
        <v>17</v>
      </c>
    </row>
    <row r="34" spans="1:4" ht="12.75">
      <c r="A34" s="4" t="s">
        <v>18</v>
      </c>
      <c r="B34" s="5" t="s">
        <v>19</v>
      </c>
      <c r="C34" s="5" t="s">
        <v>19</v>
      </c>
      <c r="D34" s="5" t="s">
        <v>19</v>
      </c>
    </row>
    <row r="35" spans="1:4" ht="12.75">
      <c r="A35" s="2"/>
      <c r="B35" s="2"/>
      <c r="C35" s="2"/>
      <c r="D35" s="2"/>
    </row>
    <row r="36" spans="1:4" ht="29.25" customHeight="1">
      <c r="A36" s="4" t="s">
        <v>20</v>
      </c>
      <c r="B36" s="45" t="s">
        <v>101</v>
      </c>
      <c r="C36" s="46"/>
      <c r="D36" s="47"/>
    </row>
    <row r="37" spans="1:4" ht="21" customHeight="1">
      <c r="A37" s="2"/>
      <c r="B37" s="2"/>
      <c r="C37" s="2"/>
      <c r="D37" s="2"/>
    </row>
    <row r="38" spans="1:4" ht="38.25">
      <c r="A38" s="8" t="s">
        <v>21</v>
      </c>
      <c r="B38" s="48" t="s">
        <v>22</v>
      </c>
      <c r="C38" s="48"/>
      <c r="D38" s="48"/>
    </row>
    <row r="39" spans="1:4" ht="31.5" customHeight="1">
      <c r="A39" s="8" t="s">
        <v>39</v>
      </c>
      <c r="B39" s="48" t="s">
        <v>23</v>
      </c>
      <c r="C39" s="48"/>
      <c r="D39" s="48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</sheetData>
  <mergeCells count="29">
    <mergeCell ref="A1:D1"/>
    <mergeCell ref="B7:D7"/>
    <mergeCell ref="B8:D8"/>
    <mergeCell ref="A3:D3"/>
    <mergeCell ref="B6:D6"/>
    <mergeCell ref="B9:D9"/>
    <mergeCell ref="B10:D10"/>
    <mergeCell ref="B11:D11"/>
    <mergeCell ref="B12:D12"/>
    <mergeCell ref="B13:D13"/>
    <mergeCell ref="B14:D14"/>
    <mergeCell ref="C18:D18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D31:D32"/>
    <mergeCell ref="B36:D36"/>
    <mergeCell ref="B39:D39"/>
    <mergeCell ref="C27:D27"/>
    <mergeCell ref="B29:D29"/>
    <mergeCell ref="B38:D38"/>
    <mergeCell ref="B31:B32"/>
    <mergeCell ref="C31:C32"/>
  </mergeCells>
  <hyperlinks>
    <hyperlink ref="B10" r:id="rId1" display="www.cont.co.y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3">
      <selection activeCell="E14" sqref="E14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3" width="18.7109375" style="0" customWidth="1"/>
    <col min="4" max="4" width="17.00390625" style="0" customWidth="1"/>
  </cols>
  <sheetData>
    <row r="1" spans="1:4" ht="12.75">
      <c r="A1" s="2"/>
      <c r="B1" s="2"/>
      <c r="C1" s="2"/>
      <c r="D1" s="2"/>
    </row>
    <row r="2" spans="1:4" ht="30" customHeight="1">
      <c r="A2" s="58" t="s">
        <v>40</v>
      </c>
      <c r="B2" s="58"/>
      <c r="C2" s="58"/>
      <c r="D2" s="2"/>
    </row>
    <row r="3" spans="1:4" ht="30" customHeight="1">
      <c r="A3" s="58" t="s">
        <v>41</v>
      </c>
      <c r="B3" s="58"/>
      <c r="C3" s="58"/>
      <c r="D3" s="2"/>
    </row>
    <row r="4" spans="1:4" ht="39.75" customHeight="1">
      <c r="A4" s="13" t="s">
        <v>42</v>
      </c>
      <c r="B4" s="14" t="s">
        <v>43</v>
      </c>
      <c r="C4" s="15" t="s">
        <v>47</v>
      </c>
      <c r="D4" s="15" t="s">
        <v>100</v>
      </c>
    </row>
    <row r="5" spans="1:4" ht="38.25">
      <c r="A5" s="37" t="s">
        <v>114</v>
      </c>
      <c r="B5" s="38" t="s">
        <v>115</v>
      </c>
      <c r="C5" s="36" t="s">
        <v>89</v>
      </c>
      <c r="D5" s="4" t="s">
        <v>112</v>
      </c>
    </row>
    <row r="6" spans="1:4" ht="51">
      <c r="A6" s="38" t="s">
        <v>116</v>
      </c>
      <c r="B6" s="38" t="s">
        <v>120</v>
      </c>
      <c r="C6" s="36" t="s">
        <v>89</v>
      </c>
      <c r="D6" s="4" t="s">
        <v>113</v>
      </c>
    </row>
    <row r="7" spans="1:4" ht="38.25">
      <c r="A7" s="38" t="s">
        <v>117</v>
      </c>
      <c r="B7" s="38" t="s">
        <v>119</v>
      </c>
      <c r="C7" s="36" t="s">
        <v>89</v>
      </c>
      <c r="D7" s="4" t="s">
        <v>112</v>
      </c>
    </row>
    <row r="8" spans="1:4" ht="51">
      <c r="A8" s="38" t="s">
        <v>118</v>
      </c>
      <c r="B8" s="38" t="s">
        <v>121</v>
      </c>
      <c r="C8" s="36" t="s">
        <v>89</v>
      </c>
      <c r="D8" s="4" t="s">
        <v>112</v>
      </c>
    </row>
    <row r="9" spans="1:4" ht="30" customHeight="1">
      <c r="A9" s="38" t="s">
        <v>122</v>
      </c>
      <c r="B9" s="38" t="s">
        <v>123</v>
      </c>
      <c r="C9" s="36" t="s">
        <v>89</v>
      </c>
      <c r="D9" s="4" t="s">
        <v>112</v>
      </c>
    </row>
    <row r="10" spans="1:4" ht="30" customHeight="1">
      <c r="A10" s="2"/>
      <c r="B10" s="2"/>
      <c r="C10" s="2"/>
      <c r="D10" s="2"/>
    </row>
    <row r="11" spans="1:4" ht="30" customHeight="1">
      <c r="A11" s="3" t="s">
        <v>107</v>
      </c>
      <c r="B11" s="2"/>
      <c r="C11" s="2"/>
      <c r="D11" s="2"/>
    </row>
    <row r="12" spans="1:4" ht="39.75" customHeight="1">
      <c r="A12" s="13" t="s">
        <v>42</v>
      </c>
      <c r="B12" s="16" t="s">
        <v>43</v>
      </c>
      <c r="C12" s="8" t="s">
        <v>47</v>
      </c>
      <c r="D12" s="8" t="s">
        <v>44</v>
      </c>
    </row>
    <row r="13" spans="1:4" ht="114.75">
      <c r="A13" s="38" t="s">
        <v>124</v>
      </c>
      <c r="B13" s="38" t="s">
        <v>125</v>
      </c>
      <c r="C13" s="36" t="s">
        <v>89</v>
      </c>
      <c r="D13" s="13" t="s">
        <v>130</v>
      </c>
    </row>
    <row r="14" spans="1:4" ht="30" customHeight="1">
      <c r="A14" s="38" t="s">
        <v>126</v>
      </c>
      <c r="B14" s="38" t="s">
        <v>127</v>
      </c>
      <c r="C14" s="36" t="s">
        <v>89</v>
      </c>
      <c r="D14" s="13" t="s">
        <v>130</v>
      </c>
    </row>
    <row r="15" spans="1:4" ht="51">
      <c r="A15" s="38" t="s">
        <v>128</v>
      </c>
      <c r="B15" s="38" t="s">
        <v>129</v>
      </c>
      <c r="C15" s="36" t="s">
        <v>89</v>
      </c>
      <c r="D15" s="13" t="s">
        <v>130</v>
      </c>
    </row>
    <row r="16" spans="1:4" ht="30" customHeight="1">
      <c r="A16" s="38"/>
      <c r="B16" s="38"/>
      <c r="C16" s="13"/>
      <c r="D16" s="4"/>
    </row>
    <row r="17" spans="1:4" ht="30" customHeight="1">
      <c r="A17" s="38"/>
      <c r="B17" s="38"/>
      <c r="C17" s="13"/>
      <c r="D17" s="4"/>
    </row>
    <row r="18" spans="1:4" s="17" customFormat="1" ht="30" customHeight="1">
      <c r="A18" s="59"/>
      <c r="B18" s="59"/>
      <c r="C18" s="59"/>
      <c r="D18" s="60"/>
    </row>
    <row r="19" spans="1:4" s="17" customFormat="1" ht="30" customHeight="1">
      <c r="A19" s="18"/>
      <c r="B19" s="18"/>
      <c r="C19" s="18"/>
      <c r="D19" s="18"/>
    </row>
    <row r="20" spans="1:4" ht="30" customHeight="1">
      <c r="A20" s="4" t="s">
        <v>45</v>
      </c>
      <c r="B20" s="61" t="s">
        <v>46</v>
      </c>
      <c r="C20" s="61"/>
      <c r="D20" s="61"/>
    </row>
    <row r="21" spans="1:4" ht="12.75">
      <c r="A21" s="2"/>
      <c r="B21" s="2"/>
      <c r="C21" s="2"/>
      <c r="D21" s="2"/>
    </row>
  </sheetData>
  <mergeCells count="4">
    <mergeCell ref="A2:C2"/>
    <mergeCell ref="A3:C3"/>
    <mergeCell ref="A18:D18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43">
      <selection activeCell="C48" sqref="C48:E49"/>
    </sheetView>
  </sheetViews>
  <sheetFormatPr defaultColWidth="9.140625" defaultRowHeight="12.75"/>
  <cols>
    <col min="1" max="1" width="59.28125" style="0" customWidth="1"/>
    <col min="3" max="3" width="25.57421875" style="0" customWidth="1"/>
    <col min="5" max="5" width="34.28125" style="0" customWidth="1"/>
    <col min="7" max="7" width="9.7109375" style="0" bestFit="1" customWidth="1"/>
  </cols>
  <sheetData>
    <row r="1" spans="1:5" ht="12.75">
      <c r="A1" s="62" t="s">
        <v>48</v>
      </c>
      <c r="B1" s="63"/>
      <c r="C1" s="63"/>
      <c r="D1" s="63"/>
      <c r="E1" s="64"/>
    </row>
    <row r="2" spans="1:5" ht="12.75">
      <c r="A2" s="19"/>
      <c r="B2" s="19"/>
      <c r="C2" s="19"/>
      <c r="D2" s="19"/>
      <c r="E2" s="19"/>
    </row>
    <row r="3" spans="1:5" ht="12.75">
      <c r="A3" s="65" t="s">
        <v>49</v>
      </c>
      <c r="B3" s="66"/>
      <c r="C3" s="69" t="s">
        <v>132</v>
      </c>
      <c r="D3" s="41"/>
      <c r="E3" s="42"/>
    </row>
    <row r="4" spans="1:5" ht="64.5" customHeight="1">
      <c r="A4" s="67"/>
      <c r="B4" s="68"/>
      <c r="C4" s="39"/>
      <c r="D4" s="40"/>
      <c r="E4" s="70"/>
    </row>
    <row r="5" spans="1:5" ht="12.75">
      <c r="A5" s="71" t="s">
        <v>50</v>
      </c>
      <c r="B5" s="72"/>
      <c r="C5" s="20">
        <v>2006</v>
      </c>
      <c r="D5" s="73">
        <v>2005</v>
      </c>
      <c r="E5" s="74"/>
    </row>
    <row r="6" spans="1:8" ht="12.75">
      <c r="A6" s="21" t="s">
        <v>51</v>
      </c>
      <c r="B6" s="75">
        <f>1228623+412965+45260+161580+1391-3427</f>
        <v>1846392</v>
      </c>
      <c r="C6" s="76"/>
      <c r="D6" s="77">
        <f>824879+302626+331749+40257</f>
        <v>1499511</v>
      </c>
      <c r="E6" s="74"/>
      <c r="F6" s="35"/>
      <c r="G6" s="35"/>
      <c r="H6" s="35"/>
    </row>
    <row r="7" spans="1:8" ht="12.75">
      <c r="A7" s="21" t="s">
        <v>52</v>
      </c>
      <c r="B7" s="78">
        <f>761504+59147+46771+1817+1076717</f>
        <v>1945956</v>
      </c>
      <c r="C7" s="79"/>
      <c r="D7" s="80">
        <f>283403+42430+102077+788881</f>
        <v>1216791</v>
      </c>
      <c r="E7" s="81"/>
      <c r="F7" s="35"/>
      <c r="G7" s="35"/>
      <c r="H7" s="35"/>
    </row>
    <row r="8" spans="1:8" ht="12.75">
      <c r="A8" s="21" t="s">
        <v>53</v>
      </c>
      <c r="B8" s="78">
        <f>B6-B7</f>
        <v>-99564</v>
      </c>
      <c r="C8" s="79"/>
      <c r="D8" s="80">
        <f>D6-D7</f>
        <v>282720</v>
      </c>
      <c r="E8" s="81"/>
      <c r="F8" s="35"/>
      <c r="G8" s="35"/>
      <c r="H8" s="35"/>
    </row>
    <row r="9" spans="1:8" ht="12.75">
      <c r="A9" s="21" t="s">
        <v>54</v>
      </c>
      <c r="B9" s="78">
        <v>16252</v>
      </c>
      <c r="C9" s="79"/>
      <c r="D9" s="80">
        <v>433945</v>
      </c>
      <c r="E9" s="81"/>
      <c r="F9" s="35"/>
      <c r="G9" s="35"/>
      <c r="H9" s="35"/>
    </row>
    <row r="10" spans="1:8" ht="12.75">
      <c r="A10" s="21" t="s">
        <v>55</v>
      </c>
      <c r="B10" s="82">
        <f>16252/((3228537+3389843)/2)</f>
        <v>0.004911171616014795</v>
      </c>
      <c r="C10" s="82"/>
      <c r="D10" s="82">
        <f>91860/((3227950+2260068)/2)</f>
        <v>0.03347656658560522</v>
      </c>
      <c r="E10" s="82"/>
      <c r="F10" s="35"/>
      <c r="G10" s="35"/>
      <c r="H10" s="35"/>
    </row>
    <row r="11" spans="1:8" ht="12.75">
      <c r="A11" s="21" t="s">
        <v>56</v>
      </c>
      <c r="B11" s="82">
        <f>4327315/3228537</f>
        <v>1.3403330982423307</v>
      </c>
      <c r="C11" s="82"/>
      <c r="D11" s="83">
        <f>1772448/3227950</f>
        <v>0.549094007032327</v>
      </c>
      <c r="E11" s="84"/>
      <c r="F11" s="35"/>
      <c r="G11" s="35"/>
      <c r="H11" s="35"/>
    </row>
    <row r="12" spans="1:8" ht="15.75" customHeight="1">
      <c r="A12" s="23" t="s">
        <v>57</v>
      </c>
      <c r="B12" s="85" t="s">
        <v>88</v>
      </c>
      <c r="C12" s="85"/>
      <c r="D12" s="85" t="s">
        <v>87</v>
      </c>
      <c r="E12" s="85"/>
      <c r="F12" s="35"/>
      <c r="G12" s="35"/>
      <c r="H12" s="35"/>
    </row>
    <row r="13" spans="1:8" ht="12.75">
      <c r="A13" s="21" t="s">
        <v>58</v>
      </c>
      <c r="B13" s="82">
        <f>16252/((22929112+12788539)/2)</f>
        <v>0.0009100262500465106</v>
      </c>
      <c r="C13" s="82"/>
      <c r="D13" s="82">
        <f>91860/((12594459+7393547)/2)</f>
        <v>0.009191512149836257</v>
      </c>
      <c r="E13" s="82"/>
      <c r="F13" s="35"/>
      <c r="G13" s="35"/>
      <c r="H13" s="35"/>
    </row>
    <row r="14" spans="1:8" ht="12.75">
      <c r="A14" s="21" t="s">
        <v>59</v>
      </c>
      <c r="B14" s="86">
        <f>16252000/379319</f>
        <v>42.84520416852306</v>
      </c>
      <c r="C14" s="86"/>
      <c r="D14" s="87">
        <f>91860000/379319</f>
        <v>242.17083773815708</v>
      </c>
      <c r="E14" s="88"/>
      <c r="F14" s="35"/>
      <c r="G14" s="35"/>
      <c r="H14" s="35"/>
    </row>
    <row r="15" spans="1:8" ht="36" customHeight="1">
      <c r="A15" s="24" t="s">
        <v>108</v>
      </c>
      <c r="B15" s="89"/>
      <c r="C15" s="90"/>
      <c r="D15" s="90"/>
      <c r="E15" s="91"/>
      <c r="F15" s="35"/>
      <c r="G15" s="35"/>
      <c r="H15" s="35"/>
    </row>
    <row r="16" spans="1:5" ht="12.75">
      <c r="A16" s="21" t="s">
        <v>60</v>
      </c>
      <c r="B16" s="87" t="s">
        <v>109</v>
      </c>
      <c r="C16" s="92"/>
      <c r="D16" s="92"/>
      <c r="E16" s="88"/>
    </row>
    <row r="17" spans="1:5" ht="12.75">
      <c r="A17" s="21" t="s">
        <v>61</v>
      </c>
      <c r="B17" s="87" t="s">
        <v>110</v>
      </c>
      <c r="C17" s="92"/>
      <c r="D17" s="92"/>
      <c r="E17" s="88"/>
    </row>
    <row r="18" spans="1:5" ht="12.75">
      <c r="A18" s="21" t="s">
        <v>62</v>
      </c>
      <c r="B18" s="79" t="s">
        <v>94</v>
      </c>
      <c r="C18" s="79"/>
      <c r="D18" s="79" t="s">
        <v>94</v>
      </c>
      <c r="E18" s="79"/>
    </row>
    <row r="19" spans="1:5" ht="12.75">
      <c r="A19" s="93" t="s">
        <v>63</v>
      </c>
      <c r="B19" s="94"/>
      <c r="C19" s="94"/>
      <c r="D19" s="94"/>
      <c r="E19" s="95"/>
    </row>
    <row r="20" spans="1:5" ht="18.75" customHeight="1">
      <c r="A20" s="25" t="s">
        <v>64</v>
      </c>
      <c r="B20" s="73" t="s">
        <v>65</v>
      </c>
      <c r="C20" s="74"/>
      <c r="D20" s="73" t="s">
        <v>66</v>
      </c>
      <c r="E20" s="74"/>
    </row>
    <row r="21" spans="1:5" ht="12.75">
      <c r="A21" s="26" t="s">
        <v>67</v>
      </c>
      <c r="B21" s="78">
        <f>1228623+412965</f>
        <v>1641588</v>
      </c>
      <c r="C21" s="78"/>
      <c r="D21" s="78">
        <f>824879+302626</f>
        <v>1127505</v>
      </c>
      <c r="E21" s="78"/>
    </row>
    <row r="22" spans="1:5" ht="12.75">
      <c r="A22" s="26" t="s">
        <v>68</v>
      </c>
      <c r="B22" s="82">
        <f>+B21/B6</f>
        <v>0.8890788088336604</v>
      </c>
      <c r="C22" s="82"/>
      <c r="D22" s="82">
        <f>+D21/D6</f>
        <v>0.7519151243305318</v>
      </c>
      <c r="E22" s="82"/>
    </row>
    <row r="23" spans="1:5" ht="12.75">
      <c r="A23" s="96" t="s">
        <v>69</v>
      </c>
      <c r="B23" s="97"/>
      <c r="C23" s="97"/>
      <c r="D23" s="97"/>
      <c r="E23" s="97"/>
    </row>
    <row r="24" spans="1:5" ht="12.75">
      <c r="A24" s="26" t="s">
        <v>70</v>
      </c>
      <c r="B24" s="78">
        <f>361+1317+14078+241+45+307+8277+28</f>
        <v>24654</v>
      </c>
      <c r="C24" s="78"/>
      <c r="D24" s="78">
        <f>321+1966+218+14066+39+137</f>
        <v>16747</v>
      </c>
      <c r="E24" s="78"/>
    </row>
    <row r="25" spans="1:5" ht="12.75">
      <c r="A25" s="26" t="s">
        <v>71</v>
      </c>
      <c r="B25" s="82">
        <f>+B24/B6</f>
        <v>0.013352527523949411</v>
      </c>
      <c r="C25" s="82"/>
      <c r="D25" s="82">
        <f>+D24/D6</f>
        <v>0.011168307534923051</v>
      </c>
      <c r="E25" s="82"/>
    </row>
    <row r="26" spans="1:5" ht="12.75">
      <c r="A26" s="98" t="s">
        <v>72</v>
      </c>
      <c r="B26" s="98"/>
      <c r="C26" s="98"/>
      <c r="D26" s="98"/>
      <c r="E26" s="98"/>
    </row>
    <row r="27" spans="1:5" ht="12.75">
      <c r="A27" s="71" t="s">
        <v>73</v>
      </c>
      <c r="B27" s="72"/>
      <c r="C27" s="72"/>
      <c r="D27" s="72"/>
      <c r="E27" s="99"/>
    </row>
    <row r="28" spans="1:5" ht="42.75" customHeight="1">
      <c r="A28" s="100" t="s">
        <v>99</v>
      </c>
      <c r="B28" s="100"/>
      <c r="C28" s="100"/>
      <c r="D28" s="100"/>
      <c r="E28" s="101"/>
    </row>
    <row r="29" spans="1:5" ht="12.75">
      <c r="A29" s="71" t="s">
        <v>74</v>
      </c>
      <c r="B29" s="72"/>
      <c r="C29" s="72"/>
      <c r="D29" s="72"/>
      <c r="E29" s="99"/>
    </row>
    <row r="30" spans="1:5" ht="48.75" customHeight="1">
      <c r="A30" s="100" t="s">
        <v>90</v>
      </c>
      <c r="B30" s="100"/>
      <c r="C30" s="100"/>
      <c r="D30" s="100"/>
      <c r="E30" s="101"/>
    </row>
    <row r="31" spans="1:5" ht="12.75">
      <c r="A31" s="102" t="s">
        <v>75</v>
      </c>
      <c r="B31" s="103"/>
      <c r="C31" s="103"/>
      <c r="D31" s="103"/>
      <c r="E31" s="104"/>
    </row>
    <row r="32" spans="1:5" ht="38.25" customHeight="1">
      <c r="A32" s="100" t="s">
        <v>92</v>
      </c>
      <c r="B32" s="100"/>
      <c r="C32" s="100"/>
      <c r="D32" s="100"/>
      <c r="E32" s="101"/>
    </row>
    <row r="33" spans="1:5" ht="12.75">
      <c r="A33" s="105" t="s">
        <v>76</v>
      </c>
      <c r="B33" s="105"/>
      <c r="C33" s="105"/>
      <c r="D33" s="22" t="s">
        <v>77</v>
      </c>
      <c r="E33" s="22" t="s">
        <v>78</v>
      </c>
    </row>
    <row r="34" spans="1:5" ht="27.75" customHeight="1">
      <c r="A34" s="106" t="s">
        <v>89</v>
      </c>
      <c r="B34" s="107"/>
      <c r="C34" s="108"/>
      <c r="D34" s="27" t="s">
        <v>89</v>
      </c>
      <c r="E34" s="20" t="s">
        <v>89</v>
      </c>
    </row>
    <row r="35" spans="1:5" ht="12.75">
      <c r="A35" s="102" t="s">
        <v>79</v>
      </c>
      <c r="B35" s="103"/>
      <c r="C35" s="103"/>
      <c r="D35" s="103"/>
      <c r="E35" s="104"/>
    </row>
    <row r="36" spans="1:5" ht="34.5" customHeight="1">
      <c r="A36" s="100" t="s">
        <v>91</v>
      </c>
      <c r="B36" s="100"/>
      <c r="C36" s="100"/>
      <c r="D36" s="100"/>
      <c r="E36" s="101"/>
    </row>
    <row r="37" spans="1:5" ht="12.75">
      <c r="A37" s="102" t="s">
        <v>80</v>
      </c>
      <c r="B37" s="103"/>
      <c r="C37" s="103"/>
      <c r="D37" s="103"/>
      <c r="E37" s="104"/>
    </row>
    <row r="38" spans="1:5" ht="12.75">
      <c r="A38" s="109" t="s">
        <v>93</v>
      </c>
      <c r="B38" s="109"/>
      <c r="C38" s="109"/>
      <c r="D38" s="109"/>
      <c r="E38" s="110"/>
    </row>
    <row r="39" spans="1:5" ht="12.75">
      <c r="A39" s="105" t="s">
        <v>81</v>
      </c>
      <c r="B39" s="105"/>
      <c r="C39" s="105"/>
      <c r="D39" s="105"/>
      <c r="E39" s="105"/>
    </row>
    <row r="40" spans="1:5" ht="12.75">
      <c r="A40" s="72" t="s">
        <v>98</v>
      </c>
      <c r="B40" s="72"/>
      <c r="C40" s="72"/>
      <c r="D40" s="72"/>
      <c r="E40" s="99"/>
    </row>
    <row r="41" spans="1:5" ht="12.75">
      <c r="A41" s="105" t="s">
        <v>82</v>
      </c>
      <c r="B41" s="105"/>
      <c r="C41" s="105"/>
      <c r="D41" s="105"/>
      <c r="E41" s="105"/>
    </row>
    <row r="42" spans="1:5" ht="12.75">
      <c r="A42" s="112"/>
      <c r="B42" s="112"/>
      <c r="C42" s="112"/>
      <c r="D42" s="112"/>
      <c r="E42" s="112"/>
    </row>
    <row r="43" spans="1:5" ht="12.75">
      <c r="A43" s="62" t="s">
        <v>83</v>
      </c>
      <c r="B43" s="63"/>
      <c r="C43" s="63"/>
      <c r="D43" s="63"/>
      <c r="E43" s="64"/>
    </row>
    <row r="44" spans="1:5" ht="68.25" customHeight="1">
      <c r="A44" s="71"/>
      <c r="B44" s="72"/>
      <c r="C44" s="72"/>
      <c r="D44" s="72"/>
      <c r="E44" s="99"/>
    </row>
    <row r="45" spans="1:5" ht="27.75" customHeight="1">
      <c r="A45" s="111" t="s">
        <v>84</v>
      </c>
      <c r="B45" s="111"/>
      <c r="C45" s="111"/>
      <c r="D45" s="111"/>
      <c r="E45" s="111"/>
    </row>
    <row r="46" spans="1:5" ht="12.75">
      <c r="A46" s="28"/>
      <c r="B46" s="29"/>
      <c r="C46" s="29"/>
      <c r="D46" s="29"/>
      <c r="E46" s="29"/>
    </row>
    <row r="47" spans="1:5" ht="12.75">
      <c r="A47" s="30" t="s">
        <v>85</v>
      </c>
      <c r="B47" s="31"/>
      <c r="C47" s="32" t="s">
        <v>95</v>
      </c>
      <c r="D47" s="32"/>
      <c r="E47" s="32"/>
    </row>
    <row r="48" spans="1:5" ht="12.75">
      <c r="A48" s="33" t="s">
        <v>97</v>
      </c>
      <c r="B48" s="31"/>
      <c r="C48" t="s">
        <v>133</v>
      </c>
      <c r="D48" s="32"/>
      <c r="E48" s="32" t="s">
        <v>96</v>
      </c>
    </row>
    <row r="49" spans="1:5" ht="12.75">
      <c r="A49" s="32"/>
      <c r="B49" s="30"/>
      <c r="C49" t="s">
        <v>134</v>
      </c>
      <c r="D49" s="32"/>
      <c r="E49" s="32" t="s">
        <v>135</v>
      </c>
    </row>
    <row r="50" spans="1:5" ht="12.75">
      <c r="A50" s="32"/>
      <c r="B50" s="31"/>
      <c r="C50" s="32"/>
      <c r="D50" s="32"/>
      <c r="E50" s="34"/>
    </row>
  </sheetData>
  <mergeCells count="60">
    <mergeCell ref="A44:E44"/>
    <mergeCell ref="A45:E45"/>
    <mergeCell ref="A40:E40"/>
    <mergeCell ref="A41:E41"/>
    <mergeCell ref="A42:E42"/>
    <mergeCell ref="A43:E43"/>
    <mergeCell ref="A36:E36"/>
    <mergeCell ref="A37:E37"/>
    <mergeCell ref="A38:E38"/>
    <mergeCell ref="A39:E39"/>
    <mergeCell ref="A32:E32"/>
    <mergeCell ref="A33:C33"/>
    <mergeCell ref="A34:C34"/>
    <mergeCell ref="A35:E35"/>
    <mergeCell ref="A28:E28"/>
    <mergeCell ref="A29:E29"/>
    <mergeCell ref="A30:E30"/>
    <mergeCell ref="A31:E31"/>
    <mergeCell ref="B25:C25"/>
    <mergeCell ref="D25:E25"/>
    <mergeCell ref="A26:E26"/>
    <mergeCell ref="A27:E27"/>
    <mergeCell ref="B22:C22"/>
    <mergeCell ref="D22:E22"/>
    <mergeCell ref="A23:E23"/>
    <mergeCell ref="B24:C24"/>
    <mergeCell ref="D24:E24"/>
    <mergeCell ref="B20:C20"/>
    <mergeCell ref="D20:E20"/>
    <mergeCell ref="B21:C21"/>
    <mergeCell ref="D21:E21"/>
    <mergeCell ref="B17:E17"/>
    <mergeCell ref="B18:C18"/>
    <mergeCell ref="D18:E18"/>
    <mergeCell ref="A19:E19"/>
    <mergeCell ref="B14:C14"/>
    <mergeCell ref="D14:E14"/>
    <mergeCell ref="B15:E15"/>
    <mergeCell ref="B16:E16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B6:C6"/>
    <mergeCell ref="D6:E6"/>
    <mergeCell ref="B7:C7"/>
    <mergeCell ref="D7:E7"/>
    <mergeCell ref="A1:E1"/>
    <mergeCell ref="A3:B4"/>
    <mergeCell ref="C3:E4"/>
    <mergeCell ref="A5:B5"/>
    <mergeCell ref="D5:E5"/>
  </mergeCells>
  <printOptions/>
  <pageMargins left="0.44" right="0.31" top="0.85" bottom="1" header="0.3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Josipovic </dc:creator>
  <cp:keywords/>
  <dc:description/>
  <cp:lastModifiedBy>Dragana Samouković</cp:lastModifiedBy>
  <cp:lastPrinted>2007-10-18T09:52:22Z</cp:lastPrinted>
  <dcterms:created xsi:type="dcterms:W3CDTF">2007-10-08T12:50:15Z</dcterms:created>
  <dcterms:modified xsi:type="dcterms:W3CDTF">2007-10-18T09:57:26Z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